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720"/>
  </bookViews>
  <sheets>
    <sheet name="Доведені ФУ" sheetId="1" r:id="rId1"/>
    <sheet name="Інші " sheetId="4" r:id="rId2"/>
  </sheets>
  <definedNames>
    <definedName name="_xlnm.Print_Area" localSheetId="0">'Доведені ФУ'!$A$1:$M$37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1" i="1" l="1"/>
  <c r="I11" i="1"/>
  <c r="G11" i="1"/>
  <c r="F10" i="1"/>
  <c r="F11" i="1" s="1"/>
  <c r="I28" i="1"/>
  <c r="H28" i="1"/>
  <c r="G28" i="1"/>
  <c r="F27" i="1"/>
  <c r="F26" i="1"/>
  <c r="F25" i="1"/>
  <c r="F24" i="1"/>
  <c r="F23" i="1"/>
  <c r="F22" i="1"/>
  <c r="F21" i="1"/>
  <c r="F20" i="1"/>
  <c r="F19" i="1"/>
  <c r="F18" i="1"/>
  <c r="F17" i="1"/>
  <c r="F28" i="1" l="1"/>
  <c r="F21" i="4"/>
  <c r="I22" i="4"/>
  <c r="H22" i="4"/>
  <c r="G22" i="4"/>
  <c r="I10" i="4"/>
  <c r="H10" i="4"/>
  <c r="G10" i="4"/>
  <c r="F9" i="4"/>
  <c r="F8" i="4"/>
  <c r="F34" i="1" l="1"/>
  <c r="F35" i="1" s="1"/>
  <c r="F37" i="1" s="1"/>
  <c r="I35" i="1"/>
  <c r="I37" i="1" s="1"/>
  <c r="H35" i="1"/>
  <c r="H37" i="1" s="1"/>
  <c r="G35" i="1"/>
  <c r="G37" i="1" s="1"/>
  <c r="F10" i="4" l="1"/>
  <c r="I24" i="4"/>
  <c r="H24" i="4"/>
  <c r="G24" i="4"/>
  <c r="F22" i="4"/>
  <c r="F24" i="4" l="1"/>
</calcChain>
</file>

<file path=xl/sharedStrings.xml><?xml version="1.0" encoding="utf-8"?>
<sst xmlns="http://schemas.openxmlformats.org/spreadsheetml/2006/main" count="219" uniqueCount="95">
  <si>
    <t>Підсектор</t>
  </si>
  <si>
    <t>Напрям публічного  інвестування</t>
  </si>
  <si>
    <t>Назва проєкту/ програми</t>
  </si>
  <si>
    <t>Найменування документа стратегічного планування (програмного документа)</t>
  </si>
  <si>
    <t>Відповідальний виконавець  за напрям публічного інвестування</t>
  </si>
  <si>
    <t>Цільовий показник</t>
  </si>
  <si>
    <t>Базове значення</t>
  </si>
  <si>
    <t>Планове значення (2028)</t>
  </si>
  <si>
    <t>Водопостачання та водовідведення</t>
  </si>
  <si>
    <t>Автомобільний транспорт та дорожнє господарство</t>
  </si>
  <si>
    <t>2026 рік</t>
  </si>
  <si>
    <t>2027 рік</t>
  </si>
  <si>
    <t>2028 рік</t>
  </si>
  <si>
    <t>Будівництво реабілітаційного центру для осіб з інвалідністю</t>
  </si>
  <si>
    <t>Реабілітаційні послуги</t>
  </si>
  <si>
    <t>Кількість центрів - 0</t>
  </si>
  <si>
    <t>Модернізація існуючої та розбудова нової комунальної інфраструктури</t>
  </si>
  <si>
    <t xml:space="preserve">Кількість введено в експлуатацію  - 2159 м </t>
  </si>
  <si>
    <t>Стратегія сталого розвитку Южненської міської територіальної громади на період до 2030 року, Програма розвитку  інфраструктури  Южненської міської територіальної громади Одеського району Одеської області на 2025 - 2027 роки</t>
  </si>
  <si>
    <t>Стратегія сталого розвитку Южненської міської територіальної громади на період до 2030 року, Програма реформування і розвитку житлово-комунального господарства Южненської міської територіальної громади на 2025-2027 роки</t>
  </si>
  <si>
    <t>Кількість введено в експлуатацію - 0 м</t>
  </si>
  <si>
    <t xml:space="preserve">Реконструкція водопровідного колектору від ВНС до вул. Хіміків м.Південного Одеської області </t>
  </si>
  <si>
    <t>Орієнтовний обсяг публічних інвестицій, (тис. гривень)</t>
  </si>
  <si>
    <t>Управління капітального будівництва Південнівської міської ради Одеського району Одеської області</t>
  </si>
  <si>
    <t>Галузь (сектор) для публічного інвестування – Муніципальна інфраструктура та послуги</t>
  </si>
  <si>
    <t xml:space="preserve">Капітальний ремонт проїжджої частини вул.Приморської від вул.Будівельників до проспекту Григорівського десанту м.Південного Одеської області </t>
  </si>
  <si>
    <t>Підвищення рівня транспортної інфраструктури.  Відновлення та капітальний ремонт доріг і внутрішньо-квартальних проїздів</t>
  </si>
  <si>
    <t>Галузь (сектор) для публічного інвестування – Транспорт</t>
  </si>
  <si>
    <t>Містобудування, благоустрій</t>
  </si>
  <si>
    <t>Галузь (сектор) для публічного інвестування – Соціальна сфера</t>
  </si>
  <si>
    <t xml:space="preserve"> </t>
  </si>
  <si>
    <t>Соціальна підтримка. Міцне здоров'я кожному. Розширення мережі закладів (центрів) соціального характеру</t>
  </si>
  <si>
    <t>Обсяг публічних інвестицій</t>
  </si>
  <si>
    <t>2026-2028 роки</t>
  </si>
  <si>
    <t>місцевий бюджет</t>
  </si>
  <si>
    <t>Джерела фінансування</t>
  </si>
  <si>
    <t>Місцевий бюджет</t>
  </si>
  <si>
    <t>Всього</t>
  </si>
  <si>
    <t>інші джерела</t>
  </si>
  <si>
    <t>державний бюджет</t>
  </si>
  <si>
    <t>Орієнтовний обсяг публічних інвестицій,                  (тис. гривень)</t>
  </si>
  <si>
    <t>Відповідаль-ний виконавець  за напрям публічного інвестування</t>
  </si>
  <si>
    <t xml:space="preserve">                                                                  Перелік інших напрямів публічного інвестування </t>
  </si>
  <si>
    <t>Управління житлово-комунального господарства, управління капітального будівництва Південнівської міської ради Одеського району Одеської області</t>
  </si>
  <si>
    <t>до проєкту середньострокового плану пріоритетних публічних інвестицій Южненської міської територіальної громади</t>
  </si>
  <si>
    <t xml:space="preserve"> на 2026-2028 роки</t>
  </si>
  <si>
    <t>та прогнозу на 2027-2028 роки</t>
  </si>
  <si>
    <t>Капітальний ремонт (заміна) ліфту за адресою: вул. Будівельників, 19, місто Південне Одеського району Одеської області</t>
  </si>
  <si>
    <t>Капітальний ремонт (заміна) ліфту за адресою: проспект Миру, будинок 17А, місто Південне Одеського району Одеської області</t>
  </si>
  <si>
    <t>Капітальний ремонт (заміна) ліфту за адресою: вул. Будівельників,  будинок 7, місто Південне Одеського району Одеської області</t>
  </si>
  <si>
    <t>Капітальний ремонт їдальні та харчоблоку комунального закладу  «Южненський навчально-виховний комплекс (загальноосвітня спеціалізована школа І-ІІІ ступенів №2-центр позашкільної освіти-професійно-технічне училище) Южненської міської ради Одеської області» за адресою просп. Миру, 18 м. Южного Одеської області</t>
  </si>
  <si>
    <t>Капітальний ремонт покрівлі будівлі АБК і РММ на котельні за адресою: вул. Старомиколаївське шосе, 8 м. Южного Одеського району Одеської області</t>
  </si>
  <si>
    <t>Капітальний ремонт інженерних мереж біля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 Перемоги, місто Південне, Одеський район, Одеська область</t>
  </si>
  <si>
    <t>Проєктні роботи "Реконструкція благоустрою загальноміських територій вздовж проспекту Григорівського десанту (2 мікрорайон) м. Південного Одеського району Одеської області"</t>
  </si>
  <si>
    <t>Нове будівництво колумбарію на території Южненського кладовища, за адресою: 65481, Одеська область, Одеський район,  Южненська територіальна громада, м. Южне, Южненське кладовище</t>
  </si>
  <si>
    <t>Проєктні роботи "Нове будівництво Пункту тимчасової перетримки безпритульних тварин за адресою:  Одеська область, Одеській район, Південнівська міська територіальна громада, м.Південне, вул. Комунальна"</t>
  </si>
  <si>
    <t xml:space="preserve">Капітальний ремонт систем вентиляції та кондиціонування адміністративної будівлі, яка знаходиться в комунальній власності, за адресою: Одеська область, Одеський район, Южненська територіальна громада, м. Південне, проспект Григорівського десанту, 18 </t>
  </si>
  <si>
    <t>Нове будівництво меморіального скверу для вшанування загиблих військовослужбовців Збройних Сил України інших українських військових та правоохоронних формувань, а також добровольців які загинули в боях за Україну, за адресою: пл.Перемоги, місто Южне, Одеський район, Одеська область</t>
  </si>
  <si>
    <t>Виконавчий комітет Південнівської міської ради Одеського району Одеської області</t>
  </si>
  <si>
    <t>Управління житлово-комунального господарства Південнівської міської ради Одеського району Одеської області</t>
  </si>
  <si>
    <t>Стратегія сталого розвитку Южненської міської територіальної громади на період до 2030 року, Програма капітального ремонту (модернізації, заміни) ліфтів в місті Южному Одеського району, Одеської області на 2024-2026 роки</t>
  </si>
  <si>
    <t>Стратегія сталого розвитку Южненської міської територіальної громади на період до 2030 року, Програма розвитку інфраструктури Южненської міської територіальної громади на 2025-2027 роки</t>
  </si>
  <si>
    <t>Стратегія сталого розвитку Южненської міської територіальної громади на період до 2030 року, Програма підтримки діяльності громадських організацій, які здійснюють діяльність направлену на забезпечення гуманного поводження з безпритульними тваринами на території Південнівської територіальної громади на 2026-2028 роки</t>
  </si>
  <si>
    <t>Галузь (сектор) для публічного інвестування – Освіта і наука</t>
  </si>
  <si>
    <t xml:space="preserve">Перелік основних напрямів публічного інвестування </t>
  </si>
  <si>
    <t>Забезпечення доступу до якісного та безпечного харчування у закладах освіти шляхом розвитку сучасної інфраструктури їдалень (харчоблоків)</t>
  </si>
  <si>
    <t>Теплопостачання</t>
  </si>
  <si>
    <t>Шкільна освіта</t>
  </si>
  <si>
    <t>Нове будівництво елементів благоустрою сектору військових поховань Захисників України на території Нового кладовища с. Сичавка Південнівської міської територіальної громади Одеського району Одеської області</t>
  </si>
  <si>
    <t>до проєкту бюджету Південнівської міської територіальної громади на 2026 рік</t>
  </si>
  <si>
    <t xml:space="preserve">0 м.кв </t>
  </si>
  <si>
    <t xml:space="preserve">  524 м.кв. </t>
  </si>
  <si>
    <t xml:space="preserve">0 од </t>
  </si>
  <si>
    <t xml:space="preserve">1 од </t>
  </si>
  <si>
    <t>кількість меморіальних скверів</t>
  </si>
  <si>
    <t>1 од</t>
  </si>
  <si>
    <t xml:space="preserve">2 од </t>
  </si>
  <si>
    <t>0 од</t>
  </si>
  <si>
    <t>0 од /85%</t>
  </si>
  <si>
    <t>1 од/ 100%</t>
  </si>
  <si>
    <t>1,002 тис.м. кв/0 шт/ 0 тис. м.кв/ 0 тис.м. кв</t>
  </si>
  <si>
    <t>1,002 тис.м. кв/35 шт/ 1,235 тис. м.кв/ 4,919 тис.м. кв</t>
  </si>
  <si>
    <t>відсоток готовності об'єкту</t>
  </si>
  <si>
    <t>кількість  ліфтів</t>
  </si>
  <si>
    <t>кількість ліфтів</t>
  </si>
  <si>
    <t>кількість систем вентиляції та кондиціювання</t>
  </si>
  <si>
    <t xml:space="preserve">площа покрівлі </t>
  </si>
  <si>
    <t>кількість секторів</t>
  </si>
  <si>
    <t>кількість інженерних мереж</t>
  </si>
  <si>
    <t>кількість проєктних робіт</t>
  </si>
  <si>
    <t>площа пішохідних доріжок/кількість опор освітлення/площа вілодоріжок/площа проїжджої частини вулиці</t>
  </si>
  <si>
    <t>Стратегія сталого розвитку Южненської міської територіальної громади на період до 2030 року, Програма капітального ремонту (модернізації, заміни) ліфтів в місті Южному Одеського району Одеської області на 2024-2026 роки</t>
  </si>
  <si>
    <t>кількість виконаних проєктних робіт</t>
  </si>
  <si>
    <t>Кількість  колумбаріїв/рівень готовності</t>
  </si>
  <si>
    <t>Додаток1 до протоколу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</si>
</sst>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₴_-;\-* #,##0.00\ _₴_-;_-* &quot;-&quot;??\ _₴_-;_-@_-"/>
    <numFmt numFmtId="164" formatCode="0.0"/>
    <numFmt numFmtId="165" formatCode="0.000"/>
    <numFmt numFmtId="166" formatCode="_-* #,##0.000\ _₴_-;\-* #,##0.000\ _₴_-;_-* &quot;-&quot;??\ _₴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2" fillId="0" borderId="0" applyFont="0" applyFill="0" applyBorder="0" applyAlignment="0" applyProtection="0"/>
    <xf numFmtId="0" fontId="13" fillId="0" borderId="0"/>
  </cellStyleXfs>
  <cellXfs count="101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5" fillId="0" borderId="1" xfId="0" applyFont="1" applyBorder="1" applyAlignment="1">
      <alignment horizontal="center" vertical="top" wrapText="1"/>
    </xf>
    <xf numFmtId="0" fontId="3" fillId="0" borderId="0" xfId="0" applyFont="1" applyAlignment="1">
      <alignment vertical="top" wrapText="1"/>
    </xf>
    <xf numFmtId="164" fontId="3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2" fillId="0" borderId="1" xfId="0" applyFont="1" applyBorder="1" applyAlignment="1">
      <alignment vertical="center"/>
    </xf>
    <xf numFmtId="0" fontId="1" fillId="0" borderId="1" xfId="0" applyFont="1" applyBorder="1"/>
    <xf numFmtId="0" fontId="7" fillId="0" borderId="1" xfId="0" applyFont="1" applyBorder="1" applyAlignment="1">
      <alignment vertical="center"/>
    </xf>
    <xf numFmtId="0" fontId="6" fillId="0" borderId="1" xfId="0" applyFont="1" applyBorder="1"/>
    <xf numFmtId="0" fontId="4" fillId="0" borderId="1" xfId="0" applyFont="1" applyBorder="1" applyAlignment="1">
      <alignment horizontal="left" vertical="top" wrapText="1"/>
    </xf>
    <xf numFmtId="0" fontId="9" fillId="0" borderId="0" xfId="0" applyFont="1" applyAlignment="1">
      <alignment vertical="center"/>
    </xf>
    <xf numFmtId="0" fontId="10" fillId="0" borderId="0" xfId="0" applyFont="1"/>
    <xf numFmtId="165" fontId="3" fillId="0" borderId="1" xfId="0" applyNumberFormat="1" applyFont="1" applyBorder="1" applyAlignment="1">
      <alignment horizontal="center" vertical="top" wrapText="1"/>
    </xf>
    <xf numFmtId="165" fontId="4" fillId="0" borderId="1" xfId="0" applyNumberFormat="1" applyFont="1" applyBorder="1" applyAlignment="1">
      <alignment horizontal="center" vertical="top" wrapText="1"/>
    </xf>
    <xf numFmtId="165" fontId="5" fillId="0" borderId="1" xfId="0" applyNumberFormat="1" applyFont="1" applyBorder="1" applyAlignment="1">
      <alignment horizontal="center" vertical="top" wrapText="1"/>
    </xf>
    <xf numFmtId="165" fontId="7" fillId="0" borderId="1" xfId="0" applyNumberFormat="1" applyFont="1" applyBorder="1" applyAlignment="1">
      <alignment horizontal="center" vertical="center"/>
    </xf>
    <xf numFmtId="165" fontId="2" fillId="0" borderId="0" xfId="0" applyNumberFormat="1" applyFont="1" applyAlignment="1">
      <alignment vertical="center"/>
    </xf>
    <xf numFmtId="0" fontId="8" fillId="0" borderId="4" xfId="0" applyFont="1" applyBorder="1" applyAlignment="1">
      <alignment horizontal="left"/>
    </xf>
    <xf numFmtId="165" fontId="4" fillId="0" borderId="0" xfId="0" applyNumberFormat="1" applyFont="1" applyAlignment="1">
      <alignment horizontal="center" vertical="top" wrapText="1"/>
    </xf>
    <xf numFmtId="0" fontId="4" fillId="0" borderId="1" xfId="0" applyFont="1" applyBorder="1" applyAlignment="1">
      <alignment vertical="center"/>
    </xf>
    <xf numFmtId="165" fontId="7" fillId="0" borderId="1" xfId="0" applyNumberFormat="1" applyFont="1" applyBorder="1" applyAlignment="1">
      <alignment horizontal="center"/>
    </xf>
    <xf numFmtId="0" fontId="11" fillId="0" borderId="0" xfId="0" applyFont="1"/>
    <xf numFmtId="0" fontId="2" fillId="0" borderId="0" xfId="0" applyFont="1"/>
    <xf numFmtId="0" fontId="14" fillId="0" borderId="0" xfId="0" applyFont="1"/>
    <xf numFmtId="0" fontId="15" fillId="0" borderId="0" xfId="0" applyFont="1" applyAlignment="1">
      <alignment vertical="center"/>
    </xf>
    <xf numFmtId="0" fontId="16" fillId="0" borderId="1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left" vertical="center" wrapText="1"/>
    </xf>
    <xf numFmtId="0" fontId="17" fillId="2" borderId="1" xfId="0" applyFont="1" applyFill="1" applyBorder="1" applyAlignment="1">
      <alignment vertical="top" wrapText="1"/>
    </xf>
    <xf numFmtId="0" fontId="17" fillId="2" borderId="1" xfId="0" applyFont="1" applyFill="1" applyBorder="1" applyAlignment="1">
      <alignment horizontal="center" vertical="center" wrapText="1"/>
    </xf>
    <xf numFmtId="166" fontId="17" fillId="0" borderId="1" xfId="1" applyNumberFormat="1" applyFont="1" applyBorder="1" applyAlignment="1">
      <alignment horizontal="center" vertical="center" wrapText="1"/>
    </xf>
    <xf numFmtId="0" fontId="17" fillId="2" borderId="5" xfId="0" applyFont="1" applyFill="1" applyBorder="1" applyAlignment="1">
      <alignment vertical="top" wrapText="1"/>
    </xf>
    <xf numFmtId="0" fontId="17" fillId="0" borderId="6" xfId="0" applyFont="1" applyBorder="1" applyAlignment="1">
      <alignment horizontal="left" vertical="center" wrapText="1"/>
    </xf>
    <xf numFmtId="0" fontId="18" fillId="0" borderId="1" xfId="2" applyFont="1" applyBorder="1" applyAlignment="1">
      <alignment vertical="center" wrapText="1"/>
    </xf>
    <xf numFmtId="0" fontId="14" fillId="0" borderId="1" xfId="0" applyFont="1" applyFill="1" applyBorder="1" applyAlignment="1">
      <alignment horizontal="left" vertical="center" wrapText="1"/>
    </xf>
    <xf numFmtId="0" fontId="14" fillId="0" borderId="4" xfId="0" applyFont="1" applyFill="1" applyBorder="1" applyAlignment="1">
      <alignment horizontal="left" vertical="center" wrapText="1"/>
    </xf>
    <xf numFmtId="3" fontId="18" fillId="0" borderId="1" xfId="0" applyNumberFormat="1" applyFont="1" applyFill="1" applyBorder="1" applyAlignment="1">
      <alignment horizontal="left" vertical="center" wrapText="1"/>
    </xf>
    <xf numFmtId="0" fontId="17" fillId="0" borderId="0" xfId="0" applyFont="1" applyAlignment="1">
      <alignment vertical="top" wrapText="1"/>
    </xf>
    <xf numFmtId="164" fontId="17" fillId="0" borderId="0" xfId="0" applyNumberFormat="1" applyFont="1" applyAlignment="1">
      <alignment horizontal="center" vertical="top" wrapText="1"/>
    </xf>
    <xf numFmtId="0" fontId="16" fillId="0" borderId="0" xfId="0" applyFont="1" applyAlignment="1">
      <alignment horizontal="center" vertical="top" wrapText="1"/>
    </xf>
    <xf numFmtId="0" fontId="17" fillId="0" borderId="1" xfId="0" applyFont="1" applyBorder="1" applyAlignment="1">
      <alignment horizontal="justify" vertical="top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vertical="top" wrapText="1"/>
    </xf>
    <xf numFmtId="166" fontId="17" fillId="0" borderId="1" xfId="1" applyNumberFormat="1" applyFont="1" applyBorder="1" applyAlignment="1">
      <alignment horizontal="center" vertical="top" wrapText="1"/>
    </xf>
    <xf numFmtId="43" fontId="17" fillId="0" borderId="1" xfId="1" applyFont="1" applyBorder="1" applyAlignment="1">
      <alignment horizontal="center" vertical="top" wrapText="1"/>
    </xf>
    <xf numFmtId="0" fontId="14" fillId="0" borderId="4" xfId="0" applyFont="1" applyBorder="1" applyAlignment="1">
      <alignment horizontal="center" vertical="center"/>
    </xf>
    <xf numFmtId="166" fontId="15" fillId="0" borderId="1" xfId="1" applyNumberFormat="1" applyFont="1" applyBorder="1" applyAlignment="1">
      <alignment horizontal="center" vertical="center"/>
    </xf>
    <xf numFmtId="43" fontId="15" fillId="0" borderId="1" xfId="1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0" fontId="14" fillId="0" borderId="1" xfId="0" applyFont="1" applyBorder="1"/>
    <xf numFmtId="166" fontId="15" fillId="0" borderId="0" xfId="1" applyNumberFormat="1" applyFont="1" applyAlignment="1">
      <alignment vertical="center"/>
    </xf>
    <xf numFmtId="43" fontId="15" fillId="0" borderId="0" xfId="1" applyFont="1" applyAlignment="1">
      <alignment vertical="center"/>
    </xf>
    <xf numFmtId="0" fontId="15" fillId="0" borderId="0" xfId="0" applyFont="1"/>
    <xf numFmtId="0" fontId="14" fillId="0" borderId="0" xfId="0" applyFont="1" applyAlignment="1"/>
    <xf numFmtId="166" fontId="17" fillId="0" borderId="1" xfId="1" applyNumberFormat="1" applyFont="1" applyBorder="1" applyAlignment="1">
      <alignment vertical="center" wrapText="1"/>
    </xf>
    <xf numFmtId="164" fontId="17" fillId="0" borderId="0" xfId="0" applyNumberFormat="1" applyFont="1" applyAlignment="1">
      <alignment vertical="top" wrapText="1"/>
    </xf>
    <xf numFmtId="0" fontId="17" fillId="2" borderId="6" xfId="0" applyFont="1" applyFill="1" applyBorder="1" applyAlignment="1">
      <alignment horizontal="center" vertical="center" wrapText="1"/>
    </xf>
    <xf numFmtId="0" fontId="15" fillId="3" borderId="4" xfId="0" applyFont="1" applyFill="1" applyBorder="1" applyAlignment="1">
      <alignment horizontal="left"/>
    </xf>
    <xf numFmtId="166" fontId="15" fillId="3" borderId="1" xfId="1" applyNumberFormat="1" applyFont="1" applyFill="1" applyBorder="1" applyAlignment="1">
      <alignment vertical="center"/>
    </xf>
    <xf numFmtId="166" fontId="15" fillId="3" borderId="1" xfId="1" applyNumberFormat="1" applyFont="1" applyFill="1" applyBorder="1" applyAlignment="1">
      <alignment horizontal="center" vertical="center"/>
    </xf>
    <xf numFmtId="43" fontId="15" fillId="3" borderId="1" xfId="1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vertical="center"/>
    </xf>
    <xf numFmtId="0" fontId="15" fillId="3" borderId="1" xfId="0" applyFont="1" applyFill="1" applyBorder="1"/>
    <xf numFmtId="0" fontId="16" fillId="3" borderId="4" xfId="0" applyFont="1" applyFill="1" applyBorder="1" applyAlignment="1">
      <alignment horizontal="center" vertical="top" wrapText="1"/>
    </xf>
    <xf numFmtId="166" fontId="16" fillId="3" borderId="1" xfId="1" applyNumberFormat="1" applyFont="1" applyFill="1" applyBorder="1" applyAlignment="1">
      <alignment horizontal="center" vertical="top" wrapText="1"/>
    </xf>
    <xf numFmtId="0" fontId="17" fillId="3" borderId="1" xfId="0" applyFont="1" applyFill="1" applyBorder="1" applyAlignment="1">
      <alignment vertical="top" wrapText="1"/>
    </xf>
    <xf numFmtId="0" fontId="16" fillId="3" borderId="1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166" fontId="16" fillId="3" borderId="1" xfId="1" applyNumberFormat="1" applyFont="1" applyFill="1" applyBorder="1" applyAlignment="1">
      <alignment vertical="top" wrapText="1"/>
    </xf>
    <xf numFmtId="0" fontId="17" fillId="2" borderId="5" xfId="0" applyFont="1" applyFill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9" fontId="16" fillId="2" borderId="1" xfId="0" applyNumberFormat="1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5" xfId="0" applyFont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center"/>
    </xf>
    <xf numFmtId="0" fontId="15" fillId="3" borderId="2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left"/>
    </xf>
    <xf numFmtId="0" fontId="15" fillId="3" borderId="4" xfId="0" applyFont="1" applyFill="1" applyBorder="1" applyAlignment="1">
      <alignment horizontal="left"/>
    </xf>
    <xf numFmtId="0" fontId="17" fillId="3" borderId="2" xfId="0" applyFont="1" applyFill="1" applyBorder="1" applyAlignment="1">
      <alignment horizontal="center" vertical="top" wrapText="1"/>
    </xf>
    <xf numFmtId="0" fontId="17" fillId="3" borderId="3" xfId="0" applyFont="1" applyFill="1" applyBorder="1" applyAlignment="1">
      <alignment horizontal="center" vertical="top" wrapText="1"/>
    </xf>
    <xf numFmtId="0" fontId="17" fillId="3" borderId="4" xfId="0" applyFont="1" applyFill="1" applyBorder="1" applyAlignment="1">
      <alignment horizontal="center" vertical="top" wrapText="1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4" xfId="0" applyFont="1" applyBorder="1" applyAlignment="1">
      <alignment horizontal="left"/>
    </xf>
    <xf numFmtId="0" fontId="5" fillId="0" borderId="1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</cellXfs>
  <cellStyles count="3">
    <cellStyle name="Звичайний" xfId="0" builtinId="0"/>
    <cellStyle name="Звичайний 2" xfId="2"/>
    <cellStyle name="Фінансовий" xfId="1" builtinId="3"/>
  </cellStyles>
  <dxfs count="3"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7"/>
  <sheetViews>
    <sheetView tabSelected="1" view="pageBreakPreview" zoomScale="60" zoomScaleNormal="100" workbookViewId="0">
      <selection activeCell="D8" sqref="D8:D9"/>
    </sheetView>
  </sheetViews>
  <sheetFormatPr defaultRowHeight="18.75" x14ac:dyDescent="0.3"/>
  <cols>
    <col min="1" max="1" width="19" style="29" customWidth="1"/>
    <col min="2" max="2" width="41.85546875" style="29" customWidth="1"/>
    <col min="3" max="4" width="26.5703125" style="29" customWidth="1"/>
    <col min="5" max="5" width="16" style="29" customWidth="1"/>
    <col min="6" max="6" width="18" style="59" customWidth="1"/>
    <col min="7" max="7" width="19.140625" style="59" customWidth="1"/>
    <col min="8" max="8" width="19.85546875" style="29" customWidth="1"/>
    <col min="9" max="9" width="11" style="29" customWidth="1"/>
    <col min="10" max="11" width="20.85546875" style="29" customWidth="1"/>
    <col min="12" max="13" width="14.5703125" style="29" customWidth="1"/>
    <col min="14" max="14" width="10.42578125" style="29" customWidth="1"/>
    <col min="15" max="15" width="9.140625" style="29"/>
    <col min="16" max="16" width="9.140625" style="29" customWidth="1"/>
    <col min="17" max="16384" width="9.140625" style="29"/>
  </cols>
  <sheetData>
    <row r="1" spans="1:13" x14ac:dyDescent="0.3">
      <c r="J1" s="29" t="s">
        <v>94</v>
      </c>
    </row>
    <row r="3" spans="1:13" ht="17.25" customHeight="1" x14ac:dyDescent="0.3">
      <c r="A3" s="79" t="s">
        <v>64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</row>
    <row r="4" spans="1:13" ht="17.25" customHeight="1" x14ac:dyDescent="0.3">
      <c r="A4" s="83" t="s">
        <v>69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</row>
    <row r="5" spans="1:13" ht="17.25" customHeight="1" x14ac:dyDescent="0.3">
      <c r="A5" s="79" t="s">
        <v>46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</row>
    <row r="6" spans="1:13" x14ac:dyDescent="0.3">
      <c r="A6" s="30"/>
      <c r="C6" s="30"/>
      <c r="D6" s="30"/>
      <c r="E6" s="30"/>
      <c r="F6" s="30"/>
      <c r="G6" s="30"/>
      <c r="H6" s="30"/>
      <c r="I6" s="30"/>
      <c r="J6" s="30"/>
      <c r="K6" s="30"/>
      <c r="L6" s="30"/>
    </row>
    <row r="7" spans="1:13" x14ac:dyDescent="0.3">
      <c r="A7" s="30" t="s">
        <v>63</v>
      </c>
      <c r="C7" s="30"/>
      <c r="D7" s="30"/>
      <c r="E7" s="30"/>
      <c r="F7" s="30"/>
      <c r="G7" s="30"/>
      <c r="H7" s="30"/>
      <c r="I7" s="30"/>
      <c r="J7" s="30"/>
      <c r="K7" s="30"/>
      <c r="L7" s="30"/>
    </row>
    <row r="8" spans="1:13" ht="41.25" customHeight="1" x14ac:dyDescent="0.3">
      <c r="A8" s="80" t="s">
        <v>1</v>
      </c>
      <c r="B8" s="80" t="s">
        <v>2</v>
      </c>
      <c r="C8" s="80" t="s">
        <v>0</v>
      </c>
      <c r="D8" s="80" t="s">
        <v>3</v>
      </c>
      <c r="E8" s="80" t="s">
        <v>35</v>
      </c>
      <c r="F8" s="82" t="s">
        <v>22</v>
      </c>
      <c r="G8" s="82"/>
      <c r="H8" s="82"/>
      <c r="I8" s="82"/>
      <c r="J8" s="80" t="s">
        <v>4</v>
      </c>
      <c r="K8" s="80" t="s">
        <v>5</v>
      </c>
      <c r="L8" s="82" t="s">
        <v>5</v>
      </c>
      <c r="M8" s="82"/>
    </row>
    <row r="9" spans="1:13" ht="102.75" customHeight="1" x14ac:dyDescent="0.3">
      <c r="A9" s="81"/>
      <c r="B9" s="81"/>
      <c r="C9" s="81"/>
      <c r="D9" s="81"/>
      <c r="E9" s="81"/>
      <c r="F9" s="31" t="s">
        <v>33</v>
      </c>
      <c r="G9" s="31" t="s">
        <v>10</v>
      </c>
      <c r="H9" s="31" t="s">
        <v>11</v>
      </c>
      <c r="I9" s="31" t="s">
        <v>12</v>
      </c>
      <c r="J9" s="81"/>
      <c r="K9" s="81"/>
      <c r="L9" s="31" t="s">
        <v>6</v>
      </c>
      <c r="M9" s="31" t="s">
        <v>7</v>
      </c>
    </row>
    <row r="10" spans="1:13" ht="255.75" customHeight="1" x14ac:dyDescent="0.3">
      <c r="A10" s="32" t="s">
        <v>65</v>
      </c>
      <c r="B10" s="33" t="s">
        <v>50</v>
      </c>
      <c r="C10" s="32" t="s">
        <v>67</v>
      </c>
      <c r="D10" s="34" t="s">
        <v>61</v>
      </c>
      <c r="E10" s="35" t="s">
        <v>36</v>
      </c>
      <c r="F10" s="36">
        <f t="shared" ref="F10" si="0">G10+H10+I10</f>
        <v>4990.7610000000004</v>
      </c>
      <c r="G10" s="36">
        <v>4990.7610000000004</v>
      </c>
      <c r="H10" s="36"/>
      <c r="I10" s="36"/>
      <c r="J10" s="37" t="s">
        <v>23</v>
      </c>
      <c r="K10" s="75" t="s">
        <v>82</v>
      </c>
      <c r="L10" s="77">
        <v>0.69</v>
      </c>
      <c r="M10" s="77">
        <v>1</v>
      </c>
    </row>
    <row r="11" spans="1:13" x14ac:dyDescent="0.3">
      <c r="A11" s="87"/>
      <c r="B11" s="88"/>
      <c r="C11" s="88"/>
      <c r="D11" s="89"/>
      <c r="E11" s="69" t="s">
        <v>37</v>
      </c>
      <c r="F11" s="70">
        <f>F10</f>
        <v>4990.7610000000004</v>
      </c>
      <c r="G11" s="70">
        <f>G10</f>
        <v>4990.7610000000004</v>
      </c>
      <c r="H11" s="70">
        <f t="shared" ref="H11:I11" si="1">H10</f>
        <v>0</v>
      </c>
      <c r="I11" s="70">
        <f t="shared" si="1"/>
        <v>0</v>
      </c>
      <c r="J11" s="71"/>
      <c r="K11" s="71"/>
      <c r="L11" s="72"/>
      <c r="M11" s="72"/>
    </row>
    <row r="12" spans="1:13" x14ac:dyDescent="0.3">
      <c r="A12" s="30"/>
      <c r="C12" s="30"/>
      <c r="D12" s="30"/>
      <c r="E12" s="30"/>
      <c r="F12" s="30"/>
      <c r="G12" s="30"/>
      <c r="H12" s="30"/>
      <c r="I12" s="30"/>
      <c r="J12" s="30"/>
      <c r="K12" s="30"/>
      <c r="L12" s="30"/>
    </row>
    <row r="13" spans="1:13" x14ac:dyDescent="0.3">
      <c r="A13" s="30"/>
      <c r="C13" s="30"/>
      <c r="D13" s="30"/>
      <c r="E13" s="30"/>
      <c r="F13" s="30"/>
      <c r="G13" s="30"/>
      <c r="H13" s="30"/>
      <c r="I13" s="30"/>
      <c r="J13" s="30"/>
      <c r="K13" s="30"/>
      <c r="L13" s="30"/>
    </row>
    <row r="14" spans="1:13" x14ac:dyDescent="0.3">
      <c r="A14" s="30" t="s">
        <v>24</v>
      </c>
      <c r="C14" s="30"/>
      <c r="D14" s="30"/>
      <c r="E14" s="30"/>
      <c r="F14" s="30"/>
      <c r="G14" s="30"/>
      <c r="H14" s="30"/>
      <c r="I14" s="30"/>
      <c r="J14" s="30"/>
      <c r="K14" s="30"/>
      <c r="L14" s="30"/>
    </row>
    <row r="15" spans="1:13" ht="33" customHeight="1" x14ac:dyDescent="0.3">
      <c r="A15" s="80" t="s">
        <v>1</v>
      </c>
      <c r="B15" s="80" t="s">
        <v>2</v>
      </c>
      <c r="C15" s="80" t="s">
        <v>0</v>
      </c>
      <c r="D15" s="80" t="s">
        <v>3</v>
      </c>
      <c r="E15" s="80" t="s">
        <v>35</v>
      </c>
      <c r="F15" s="82" t="s">
        <v>22</v>
      </c>
      <c r="G15" s="82"/>
      <c r="H15" s="82"/>
      <c r="I15" s="82"/>
      <c r="J15" s="80" t="s">
        <v>4</v>
      </c>
      <c r="K15" s="80" t="s">
        <v>5</v>
      </c>
      <c r="L15" s="82" t="s">
        <v>5</v>
      </c>
      <c r="M15" s="82"/>
    </row>
    <row r="16" spans="1:13" ht="36.75" customHeight="1" x14ac:dyDescent="0.3">
      <c r="A16" s="81"/>
      <c r="B16" s="81"/>
      <c r="C16" s="81"/>
      <c r="D16" s="81"/>
      <c r="E16" s="81"/>
      <c r="F16" s="31" t="s">
        <v>33</v>
      </c>
      <c r="G16" s="31" t="s">
        <v>10</v>
      </c>
      <c r="H16" s="31" t="s">
        <v>11</v>
      </c>
      <c r="I16" s="31" t="s">
        <v>12</v>
      </c>
      <c r="J16" s="81"/>
      <c r="K16" s="81"/>
      <c r="L16" s="31" t="s">
        <v>6</v>
      </c>
      <c r="M16" s="31" t="s">
        <v>7</v>
      </c>
    </row>
    <row r="17" spans="1:13" ht="262.5" x14ac:dyDescent="0.3">
      <c r="A17" s="32" t="s">
        <v>16</v>
      </c>
      <c r="B17" s="38" t="s">
        <v>47</v>
      </c>
      <c r="C17" s="32" t="s">
        <v>28</v>
      </c>
      <c r="D17" s="34" t="s">
        <v>60</v>
      </c>
      <c r="E17" s="35" t="s">
        <v>36</v>
      </c>
      <c r="F17" s="60">
        <f t="shared" ref="F17:F27" si="2">G17+H17+I17</f>
        <v>2020.106</v>
      </c>
      <c r="G17" s="60">
        <v>2020.106</v>
      </c>
      <c r="H17" s="36"/>
      <c r="I17" s="36"/>
      <c r="J17" s="37" t="s">
        <v>58</v>
      </c>
      <c r="K17" s="75" t="s">
        <v>84</v>
      </c>
      <c r="L17" s="31">
        <v>0</v>
      </c>
      <c r="M17" s="31">
        <v>1</v>
      </c>
    </row>
    <row r="18" spans="1:13" ht="262.5" x14ac:dyDescent="0.3">
      <c r="A18" s="32" t="s">
        <v>16</v>
      </c>
      <c r="B18" s="38" t="s">
        <v>48</v>
      </c>
      <c r="C18" s="32" t="s">
        <v>28</v>
      </c>
      <c r="D18" s="34" t="s">
        <v>91</v>
      </c>
      <c r="E18" s="35" t="s">
        <v>36</v>
      </c>
      <c r="F18" s="60">
        <f t="shared" si="2"/>
        <v>2132.1770000000001</v>
      </c>
      <c r="G18" s="60">
        <v>2132.1770000000001</v>
      </c>
      <c r="H18" s="36"/>
      <c r="I18" s="36"/>
      <c r="J18" s="37" t="s">
        <v>59</v>
      </c>
      <c r="K18" s="75" t="s">
        <v>83</v>
      </c>
      <c r="L18" s="31">
        <v>0</v>
      </c>
      <c r="M18" s="31">
        <v>1</v>
      </c>
    </row>
    <row r="19" spans="1:13" ht="262.5" x14ac:dyDescent="0.3">
      <c r="A19" s="32" t="s">
        <v>16</v>
      </c>
      <c r="B19" s="39" t="s">
        <v>49</v>
      </c>
      <c r="C19" s="32" t="s">
        <v>28</v>
      </c>
      <c r="D19" s="34" t="s">
        <v>91</v>
      </c>
      <c r="E19" s="35" t="s">
        <v>36</v>
      </c>
      <c r="F19" s="60">
        <f t="shared" si="2"/>
        <v>2132.1770000000001</v>
      </c>
      <c r="G19" s="60">
        <v>2132.1770000000001</v>
      </c>
      <c r="H19" s="36"/>
      <c r="I19" s="36"/>
      <c r="J19" s="37" t="s">
        <v>59</v>
      </c>
      <c r="K19" s="75" t="s">
        <v>83</v>
      </c>
      <c r="L19" s="31">
        <v>0</v>
      </c>
      <c r="M19" s="31">
        <v>1</v>
      </c>
    </row>
    <row r="20" spans="1:13" ht="225" x14ac:dyDescent="0.3">
      <c r="A20" s="32" t="s">
        <v>16</v>
      </c>
      <c r="B20" s="40" t="s">
        <v>56</v>
      </c>
      <c r="C20" s="32" t="s">
        <v>28</v>
      </c>
      <c r="D20" s="34" t="s">
        <v>61</v>
      </c>
      <c r="E20" s="35" t="s">
        <v>36</v>
      </c>
      <c r="F20" s="60">
        <f t="shared" si="2"/>
        <v>17500</v>
      </c>
      <c r="G20" s="60">
        <v>5500</v>
      </c>
      <c r="H20" s="36">
        <v>12000</v>
      </c>
      <c r="I20" s="36"/>
      <c r="J20" s="37" t="s">
        <v>23</v>
      </c>
      <c r="K20" s="75" t="s">
        <v>85</v>
      </c>
      <c r="L20" s="31" t="s">
        <v>77</v>
      </c>
      <c r="M20" s="31" t="s">
        <v>75</v>
      </c>
    </row>
    <row r="21" spans="1:13" ht="262.5" x14ac:dyDescent="0.3">
      <c r="A21" s="32" t="s">
        <v>16</v>
      </c>
      <c r="B21" s="41" t="s">
        <v>51</v>
      </c>
      <c r="C21" s="62" t="s">
        <v>66</v>
      </c>
      <c r="D21" s="34" t="s">
        <v>19</v>
      </c>
      <c r="E21" s="35" t="s">
        <v>36</v>
      </c>
      <c r="F21" s="60">
        <f t="shared" si="2"/>
        <v>3606.7820000000002</v>
      </c>
      <c r="G21" s="60">
        <v>3606.7820000000002</v>
      </c>
      <c r="H21" s="36"/>
      <c r="I21" s="36"/>
      <c r="J21" s="37" t="s">
        <v>23</v>
      </c>
      <c r="K21" s="75" t="s">
        <v>86</v>
      </c>
      <c r="L21" s="77" t="s">
        <v>70</v>
      </c>
      <c r="M21" s="78" t="s">
        <v>71</v>
      </c>
    </row>
    <row r="22" spans="1:13" ht="262.5" x14ac:dyDescent="0.3">
      <c r="A22" s="32" t="s">
        <v>16</v>
      </c>
      <c r="B22" s="41" t="s">
        <v>68</v>
      </c>
      <c r="C22" s="32" t="s">
        <v>28</v>
      </c>
      <c r="D22" s="34" t="s">
        <v>19</v>
      </c>
      <c r="E22" s="35" t="s">
        <v>36</v>
      </c>
      <c r="F22" s="60">
        <f t="shared" si="2"/>
        <v>11518.08</v>
      </c>
      <c r="G22" s="60">
        <v>11518.08</v>
      </c>
      <c r="H22" s="36"/>
      <c r="I22" s="36"/>
      <c r="J22" s="37" t="s">
        <v>23</v>
      </c>
      <c r="K22" s="75" t="s">
        <v>87</v>
      </c>
      <c r="L22" s="31" t="s">
        <v>72</v>
      </c>
      <c r="M22" s="31" t="s">
        <v>73</v>
      </c>
    </row>
    <row r="23" spans="1:13" ht="225" x14ac:dyDescent="0.3">
      <c r="A23" s="32" t="s">
        <v>16</v>
      </c>
      <c r="B23" s="41" t="s">
        <v>57</v>
      </c>
      <c r="C23" s="32" t="s">
        <v>28</v>
      </c>
      <c r="D23" s="34" t="s">
        <v>61</v>
      </c>
      <c r="E23" s="35" t="s">
        <v>36</v>
      </c>
      <c r="F23" s="60">
        <f t="shared" si="2"/>
        <v>17676.928</v>
      </c>
      <c r="G23" s="60">
        <v>10611.227999999999</v>
      </c>
      <c r="H23" s="36">
        <v>7065.7</v>
      </c>
      <c r="I23" s="36"/>
      <c r="J23" s="37" t="s">
        <v>23</v>
      </c>
      <c r="K23" s="75" t="s">
        <v>74</v>
      </c>
      <c r="L23" s="31" t="s">
        <v>72</v>
      </c>
      <c r="M23" s="31" t="s">
        <v>75</v>
      </c>
    </row>
    <row r="24" spans="1:13" ht="262.5" x14ac:dyDescent="0.3">
      <c r="A24" s="32" t="s">
        <v>16</v>
      </c>
      <c r="B24" s="41" t="s">
        <v>52</v>
      </c>
      <c r="C24" s="32" t="s">
        <v>28</v>
      </c>
      <c r="D24" s="34" t="s">
        <v>19</v>
      </c>
      <c r="E24" s="35" t="s">
        <v>36</v>
      </c>
      <c r="F24" s="60">
        <f t="shared" si="2"/>
        <v>3500</v>
      </c>
      <c r="G24" s="60">
        <v>3500</v>
      </c>
      <c r="H24" s="36"/>
      <c r="I24" s="36"/>
      <c r="J24" s="37" t="s">
        <v>23</v>
      </c>
      <c r="K24" s="75" t="s">
        <v>88</v>
      </c>
      <c r="L24" s="31" t="s">
        <v>77</v>
      </c>
      <c r="M24" s="31" t="s">
        <v>76</v>
      </c>
    </row>
    <row r="25" spans="1:13" ht="262.5" x14ac:dyDescent="0.3">
      <c r="A25" s="32" t="s">
        <v>16</v>
      </c>
      <c r="B25" s="40" t="s">
        <v>53</v>
      </c>
      <c r="C25" s="32" t="s">
        <v>28</v>
      </c>
      <c r="D25" s="34" t="s">
        <v>19</v>
      </c>
      <c r="E25" s="35" t="s">
        <v>36</v>
      </c>
      <c r="F25" s="60">
        <f t="shared" si="2"/>
        <v>49.8</v>
      </c>
      <c r="G25" s="60">
        <v>49.8</v>
      </c>
      <c r="H25" s="36"/>
      <c r="I25" s="36"/>
      <c r="J25" s="37" t="s">
        <v>23</v>
      </c>
      <c r="K25" s="75" t="s">
        <v>92</v>
      </c>
      <c r="L25" s="31" t="s">
        <v>72</v>
      </c>
      <c r="M25" s="31" t="s">
        <v>73</v>
      </c>
    </row>
    <row r="26" spans="1:13" ht="262.5" x14ac:dyDescent="0.3">
      <c r="A26" s="32" t="s">
        <v>16</v>
      </c>
      <c r="B26" s="42" t="s">
        <v>54</v>
      </c>
      <c r="C26" s="32" t="s">
        <v>28</v>
      </c>
      <c r="D26" s="34" t="s">
        <v>19</v>
      </c>
      <c r="E26" s="35" t="s">
        <v>36</v>
      </c>
      <c r="F26" s="60">
        <f t="shared" si="2"/>
        <v>569.29999999999995</v>
      </c>
      <c r="G26" s="60">
        <v>569.29999999999995</v>
      </c>
      <c r="H26" s="36"/>
      <c r="I26" s="36"/>
      <c r="J26" s="37" t="s">
        <v>23</v>
      </c>
      <c r="K26" s="75" t="s">
        <v>93</v>
      </c>
      <c r="L26" s="31" t="s">
        <v>78</v>
      </c>
      <c r="M26" s="31" t="s">
        <v>79</v>
      </c>
    </row>
    <row r="27" spans="1:13" ht="378.75" customHeight="1" x14ac:dyDescent="0.3">
      <c r="A27" s="32" t="s">
        <v>16</v>
      </c>
      <c r="B27" s="41" t="s">
        <v>55</v>
      </c>
      <c r="C27" s="32" t="s">
        <v>28</v>
      </c>
      <c r="D27" s="34" t="s">
        <v>62</v>
      </c>
      <c r="E27" s="35" t="s">
        <v>36</v>
      </c>
      <c r="F27" s="60">
        <f t="shared" si="2"/>
        <v>410</v>
      </c>
      <c r="G27" s="60">
        <v>410</v>
      </c>
      <c r="H27" s="36"/>
      <c r="I27" s="36"/>
      <c r="J27" s="37" t="s">
        <v>23</v>
      </c>
      <c r="K27" s="75" t="s">
        <v>89</v>
      </c>
      <c r="L27" s="31" t="s">
        <v>72</v>
      </c>
      <c r="M27" s="31" t="s">
        <v>73</v>
      </c>
    </row>
    <row r="28" spans="1:13" x14ac:dyDescent="0.3">
      <c r="A28" s="87"/>
      <c r="B28" s="88"/>
      <c r="C28" s="88"/>
      <c r="D28" s="89"/>
      <c r="E28" s="73" t="s">
        <v>37</v>
      </c>
      <c r="F28" s="74">
        <f>SUM(F17:F27)</f>
        <v>61115.350000000006</v>
      </c>
      <c r="G28" s="74">
        <f t="shared" ref="G28:I28" si="3">SUM(G17:G27)</f>
        <v>42049.650000000009</v>
      </c>
      <c r="H28" s="70">
        <f t="shared" si="3"/>
        <v>19065.7</v>
      </c>
      <c r="I28" s="70">
        <f t="shared" si="3"/>
        <v>0</v>
      </c>
      <c r="J28" s="71"/>
      <c r="K28" s="71"/>
      <c r="L28" s="72"/>
      <c r="M28" s="72"/>
    </row>
    <row r="29" spans="1:13" x14ac:dyDescent="0.3">
      <c r="A29" s="43"/>
      <c r="B29" s="43"/>
      <c r="C29" s="43"/>
      <c r="D29" s="43"/>
      <c r="E29" s="43"/>
      <c r="F29" s="61"/>
      <c r="G29" s="61"/>
      <c r="H29" s="44"/>
      <c r="I29" s="44"/>
      <c r="J29" s="43"/>
      <c r="K29" s="43"/>
      <c r="L29" s="45"/>
      <c r="M29" s="45"/>
    </row>
    <row r="30" spans="1:13" x14ac:dyDescent="0.3">
      <c r="A30" s="43"/>
      <c r="B30" s="43"/>
      <c r="C30" s="43"/>
      <c r="D30" s="43"/>
      <c r="E30" s="43"/>
      <c r="F30" s="61"/>
      <c r="G30" s="61"/>
      <c r="H30" s="44"/>
      <c r="I30" s="44"/>
      <c r="J30" s="43"/>
      <c r="K30" s="43"/>
      <c r="L30" s="45"/>
      <c r="M30" s="45"/>
    </row>
    <row r="31" spans="1:13" x14ac:dyDescent="0.3">
      <c r="A31" s="30" t="s">
        <v>27</v>
      </c>
      <c r="C31" s="30"/>
      <c r="D31" s="30"/>
      <c r="E31" s="30"/>
      <c r="F31" s="30"/>
      <c r="G31" s="30"/>
      <c r="H31" s="30"/>
      <c r="I31" s="30"/>
      <c r="J31" s="30"/>
      <c r="K31" s="30"/>
      <c r="L31" s="30"/>
    </row>
    <row r="32" spans="1:13" ht="112.5" x14ac:dyDescent="0.3">
      <c r="A32" s="31" t="s">
        <v>1</v>
      </c>
      <c r="B32" s="31" t="s">
        <v>2</v>
      </c>
      <c r="C32" s="31" t="s">
        <v>0</v>
      </c>
      <c r="D32" s="31" t="s">
        <v>3</v>
      </c>
      <c r="E32" s="31" t="s">
        <v>35</v>
      </c>
      <c r="F32" s="82" t="s">
        <v>22</v>
      </c>
      <c r="G32" s="82"/>
      <c r="H32" s="82"/>
      <c r="I32" s="82"/>
      <c r="J32" s="31" t="s">
        <v>4</v>
      </c>
      <c r="K32" s="80" t="s">
        <v>5</v>
      </c>
      <c r="L32" s="82" t="s">
        <v>5</v>
      </c>
      <c r="M32" s="82"/>
    </row>
    <row r="33" spans="1:15" ht="56.25" x14ac:dyDescent="0.3">
      <c r="A33" s="31"/>
      <c r="B33" s="31"/>
      <c r="C33" s="31"/>
      <c r="D33" s="31"/>
      <c r="E33" s="31"/>
      <c r="F33" s="31" t="s">
        <v>33</v>
      </c>
      <c r="G33" s="31" t="s">
        <v>10</v>
      </c>
      <c r="H33" s="31" t="s">
        <v>11</v>
      </c>
      <c r="I33" s="31" t="s">
        <v>12</v>
      </c>
      <c r="J33" s="31"/>
      <c r="K33" s="81"/>
      <c r="L33" s="31" t="s">
        <v>6</v>
      </c>
      <c r="M33" s="31" t="s">
        <v>7</v>
      </c>
    </row>
    <row r="34" spans="1:15" ht="262.5" x14ac:dyDescent="0.3">
      <c r="A34" s="46" t="s">
        <v>26</v>
      </c>
      <c r="B34" s="47" t="s">
        <v>25</v>
      </c>
      <c r="C34" s="47" t="s">
        <v>9</v>
      </c>
      <c r="D34" s="48" t="s">
        <v>19</v>
      </c>
      <c r="E34" s="48" t="s">
        <v>36</v>
      </c>
      <c r="F34" s="49">
        <f>G34+H34+I34</f>
        <v>31150.886999999999</v>
      </c>
      <c r="G34" s="49">
        <v>6142.6570000000002</v>
      </c>
      <c r="H34" s="49">
        <v>25008.23</v>
      </c>
      <c r="I34" s="50">
        <v>0</v>
      </c>
      <c r="J34" s="48" t="s">
        <v>23</v>
      </c>
      <c r="K34" s="76" t="s">
        <v>90</v>
      </c>
      <c r="L34" s="31" t="s">
        <v>80</v>
      </c>
      <c r="M34" s="31" t="s">
        <v>81</v>
      </c>
    </row>
    <row r="35" spans="1:15" x14ac:dyDescent="0.3">
      <c r="A35" s="90"/>
      <c r="B35" s="91"/>
      <c r="C35" s="91"/>
      <c r="D35" s="92"/>
      <c r="E35" s="51" t="s">
        <v>37</v>
      </c>
      <c r="F35" s="52">
        <f>SUM(F34)</f>
        <v>31150.886999999999</v>
      </c>
      <c r="G35" s="52">
        <f>SUM(G34)</f>
        <v>6142.6570000000002</v>
      </c>
      <c r="H35" s="52">
        <f>SUM(H34)</f>
        <v>25008.23</v>
      </c>
      <c r="I35" s="53">
        <f>SUM(I34)</f>
        <v>0</v>
      </c>
      <c r="J35" s="54"/>
      <c r="K35" s="54"/>
      <c r="L35" s="54"/>
      <c r="M35" s="55"/>
    </row>
    <row r="36" spans="1:15" x14ac:dyDescent="0.3">
      <c r="A36" s="30"/>
      <c r="C36" s="30"/>
      <c r="D36" s="30"/>
      <c r="E36" s="30"/>
      <c r="F36" s="56"/>
      <c r="G36" s="56"/>
      <c r="H36" s="56"/>
      <c r="I36" s="57"/>
      <c r="J36" s="30"/>
      <c r="K36" s="30"/>
      <c r="L36" s="30"/>
      <c r="O36" s="29" t="s">
        <v>30</v>
      </c>
    </row>
    <row r="37" spans="1:15" s="58" customFormat="1" ht="21.75" customHeight="1" x14ac:dyDescent="0.3">
      <c r="A37" s="84" t="s">
        <v>32</v>
      </c>
      <c r="B37" s="85"/>
      <c r="C37" s="85"/>
      <c r="D37" s="86"/>
      <c r="E37" s="63"/>
      <c r="F37" s="64">
        <f>F11+F28+F35</f>
        <v>97256.998000000007</v>
      </c>
      <c r="G37" s="64">
        <f t="shared" ref="G37:I37" si="4">G11+G28+G35</f>
        <v>53183.068000000007</v>
      </c>
      <c r="H37" s="65">
        <f t="shared" si="4"/>
        <v>44073.93</v>
      </c>
      <c r="I37" s="66">
        <f t="shared" si="4"/>
        <v>0</v>
      </c>
      <c r="J37" s="67"/>
      <c r="K37" s="67"/>
      <c r="L37" s="67"/>
      <c r="M37" s="68"/>
    </row>
  </sheetData>
  <mergeCells count="28">
    <mergeCell ref="A4:M4"/>
    <mergeCell ref="A37:D37"/>
    <mergeCell ref="A28:D28"/>
    <mergeCell ref="A35:D35"/>
    <mergeCell ref="F15:I15"/>
    <mergeCell ref="L15:M15"/>
    <mergeCell ref="F32:I32"/>
    <mergeCell ref="L32:M32"/>
    <mergeCell ref="A11:D11"/>
    <mergeCell ref="K8:K9"/>
    <mergeCell ref="K15:K16"/>
    <mergeCell ref="K32:K33"/>
    <mergeCell ref="A3:M3"/>
    <mergeCell ref="A5:M5"/>
    <mergeCell ref="A15:A16"/>
    <mergeCell ref="B15:B16"/>
    <mergeCell ref="C15:C16"/>
    <mergeCell ref="D15:D16"/>
    <mergeCell ref="E15:E16"/>
    <mergeCell ref="J15:J16"/>
    <mergeCell ref="A8:A9"/>
    <mergeCell ref="B8:B9"/>
    <mergeCell ref="C8:C9"/>
    <mergeCell ref="D8:D9"/>
    <mergeCell ref="E8:E9"/>
    <mergeCell ref="F8:I8"/>
    <mergeCell ref="J8:J9"/>
    <mergeCell ref="L8:M8"/>
  </mergeCells>
  <conditionalFormatting sqref="B20">
    <cfRule type="expression" dxfId="2" priority="5" stopIfTrue="1">
      <formula>#REF!=1</formula>
    </cfRule>
  </conditionalFormatting>
  <conditionalFormatting sqref="B10">
    <cfRule type="expression" dxfId="1" priority="1" stopIfTrue="1">
      <formula>#REF!=1</formula>
    </cfRule>
  </conditionalFormatting>
  <conditionalFormatting sqref="B19 B21:B27">
    <cfRule type="expression" dxfId="0" priority="6" stopIfTrue="1">
      <formula>#REF!=1</formula>
    </cfRule>
  </conditionalFormatting>
  <pageMargins left="0.7" right="0.7" top="0.75" bottom="0.75" header="0.3" footer="0.3"/>
  <pageSetup paperSize="9" scale="48" orientation="landscape" r:id="rId1"/>
  <rowBreaks count="2" manualBreakCount="2">
    <brk id="20" max="11" man="1"/>
    <brk id="26" max="11" man="1"/>
  </rowBreaks>
  <colBreaks count="1" manualBreakCount="1">
    <brk id="13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topLeftCell="A16" workbookViewId="0">
      <selection activeCell="O9" sqref="O9"/>
    </sheetView>
  </sheetViews>
  <sheetFormatPr defaultRowHeight="15" x14ac:dyDescent="0.25"/>
  <cols>
    <col min="1" max="1" width="11.85546875" style="1" customWidth="1"/>
    <col min="2" max="2" width="13.42578125" style="1" customWidth="1"/>
    <col min="3" max="3" width="9.85546875" style="1" customWidth="1"/>
    <col min="4" max="4" width="14.28515625" style="1" customWidth="1"/>
    <col min="5" max="5" width="9.85546875" style="1" customWidth="1"/>
    <col min="6" max="6" width="10.28515625" style="1" customWidth="1"/>
    <col min="7" max="7" width="10.42578125" style="1" bestFit="1" customWidth="1"/>
    <col min="8" max="8" width="10.140625" style="1" customWidth="1"/>
    <col min="9" max="9" width="10.42578125" style="1" customWidth="1"/>
    <col min="10" max="10" width="13" style="1" customWidth="1"/>
    <col min="11" max="11" width="9.140625" style="1" customWidth="1"/>
    <col min="12" max="12" width="8.42578125" style="1" customWidth="1"/>
  </cols>
  <sheetData>
    <row r="1" spans="1:12" ht="17.25" x14ac:dyDescent="0.3">
      <c r="A1" s="16" t="s">
        <v>42</v>
      </c>
      <c r="B1" s="17"/>
      <c r="C1" s="16"/>
      <c r="D1" s="16"/>
      <c r="E1" s="16"/>
      <c r="F1" s="16"/>
      <c r="G1" s="16"/>
      <c r="H1" s="16"/>
      <c r="I1" s="16"/>
      <c r="J1" s="16"/>
      <c r="K1" s="16"/>
      <c r="L1" s="17"/>
    </row>
    <row r="2" spans="1:12" ht="15.75" x14ac:dyDescent="0.25">
      <c r="A2" s="28" t="s">
        <v>44</v>
      </c>
      <c r="C2" s="4"/>
      <c r="D2" s="4"/>
      <c r="E2" s="4"/>
      <c r="F2" s="4"/>
      <c r="G2" s="4"/>
      <c r="H2" s="4"/>
      <c r="I2" s="4"/>
      <c r="J2" s="4"/>
      <c r="K2" s="4"/>
    </row>
    <row r="3" spans="1:12" ht="15.75" x14ac:dyDescent="0.25">
      <c r="A3" s="27"/>
      <c r="C3" s="4"/>
      <c r="D3" s="4"/>
      <c r="E3" s="4" t="s">
        <v>45</v>
      </c>
      <c r="F3" s="4"/>
      <c r="G3" s="4"/>
      <c r="H3" s="4"/>
      <c r="I3" s="4"/>
      <c r="J3" s="4"/>
      <c r="K3" s="4"/>
    </row>
    <row r="4" spans="1:12" ht="15.75" x14ac:dyDescent="0.25">
      <c r="A4" s="27"/>
      <c r="C4" s="4"/>
      <c r="D4" s="4"/>
      <c r="E4" s="4"/>
      <c r="F4" s="4"/>
      <c r="G4" s="4"/>
      <c r="H4" s="4"/>
      <c r="I4" s="4"/>
      <c r="J4" s="4"/>
      <c r="K4" s="4"/>
    </row>
    <row r="5" spans="1:12" ht="15.75" x14ac:dyDescent="0.25">
      <c r="A5" s="4" t="s">
        <v>24</v>
      </c>
      <c r="C5" s="4"/>
      <c r="D5" s="4"/>
      <c r="E5" s="4"/>
      <c r="F5" s="4"/>
      <c r="G5" s="4"/>
      <c r="H5" s="4"/>
      <c r="I5" s="4"/>
      <c r="J5" s="4"/>
      <c r="K5" s="4"/>
    </row>
    <row r="6" spans="1:12" ht="81.75" customHeight="1" x14ac:dyDescent="0.25">
      <c r="A6" s="5" t="s">
        <v>1</v>
      </c>
      <c r="B6" s="5" t="s">
        <v>2</v>
      </c>
      <c r="C6" s="5" t="s">
        <v>0</v>
      </c>
      <c r="D6" s="5" t="s">
        <v>3</v>
      </c>
      <c r="E6" s="5" t="s">
        <v>35</v>
      </c>
      <c r="F6" s="98" t="s">
        <v>40</v>
      </c>
      <c r="G6" s="98"/>
      <c r="H6" s="98"/>
      <c r="I6" s="98"/>
      <c r="J6" s="5" t="s">
        <v>41</v>
      </c>
      <c r="K6" s="98" t="s">
        <v>5</v>
      </c>
      <c r="L6" s="98"/>
    </row>
    <row r="7" spans="1:12" ht="38.25" x14ac:dyDescent="0.25">
      <c r="A7" s="5"/>
      <c r="B7" s="5"/>
      <c r="C7" s="5"/>
      <c r="D7" s="5"/>
      <c r="E7" s="5"/>
      <c r="F7" s="5" t="s">
        <v>33</v>
      </c>
      <c r="G7" s="5" t="s">
        <v>10</v>
      </c>
      <c r="H7" s="5" t="s">
        <v>11</v>
      </c>
      <c r="I7" s="5" t="s">
        <v>12</v>
      </c>
      <c r="J7" s="5"/>
      <c r="K7" s="5" t="s">
        <v>6</v>
      </c>
      <c r="L7" s="5" t="s">
        <v>7</v>
      </c>
    </row>
    <row r="8" spans="1:12" ht="26.25" customHeight="1" x14ac:dyDescent="0.25">
      <c r="A8" s="99" t="s">
        <v>16</v>
      </c>
      <c r="B8" s="93" t="s">
        <v>21</v>
      </c>
      <c r="C8" s="93" t="s">
        <v>8</v>
      </c>
      <c r="D8" s="99" t="s">
        <v>19</v>
      </c>
      <c r="E8" s="15" t="s">
        <v>34</v>
      </c>
      <c r="F8" s="24">
        <f>G8+H8+I8</f>
        <v>41234.345000000001</v>
      </c>
      <c r="G8" s="18">
        <v>10000</v>
      </c>
      <c r="H8" s="18">
        <v>10000</v>
      </c>
      <c r="I8" s="18">
        <v>21234.345000000001</v>
      </c>
      <c r="J8" s="93" t="s">
        <v>43</v>
      </c>
      <c r="K8" s="93" t="s">
        <v>20</v>
      </c>
      <c r="L8" s="93" t="s">
        <v>17</v>
      </c>
    </row>
    <row r="9" spans="1:12" ht="204.75" customHeight="1" x14ac:dyDescent="0.25">
      <c r="A9" s="100"/>
      <c r="B9" s="94"/>
      <c r="C9" s="94"/>
      <c r="D9" s="100"/>
      <c r="E9" s="15" t="s">
        <v>38</v>
      </c>
      <c r="F9" s="19">
        <f>G9+H9+I9</f>
        <v>188499.035</v>
      </c>
      <c r="G9" s="18">
        <v>60000</v>
      </c>
      <c r="H9" s="18">
        <v>60000</v>
      </c>
      <c r="I9" s="18">
        <v>68499.035000000003</v>
      </c>
      <c r="J9" s="94"/>
      <c r="K9" s="94"/>
      <c r="L9" s="94"/>
    </row>
    <row r="10" spans="1:12" x14ac:dyDescent="0.25">
      <c r="A10" s="6"/>
      <c r="B10" s="6"/>
      <c r="C10" s="6"/>
      <c r="D10" s="6"/>
      <c r="E10" s="6" t="s">
        <v>37</v>
      </c>
      <c r="F10" s="20">
        <f>G10+H10+I10</f>
        <v>229733.38</v>
      </c>
      <c r="G10" s="20">
        <f>SUM(G8:G9)</f>
        <v>70000</v>
      </c>
      <c r="H10" s="20">
        <f>SUM(H8:H9)</f>
        <v>70000</v>
      </c>
      <c r="I10" s="20">
        <f>SUM(I8:I9)</f>
        <v>89733.38</v>
      </c>
      <c r="J10" s="6"/>
      <c r="K10" s="7"/>
      <c r="L10" s="7"/>
    </row>
    <row r="11" spans="1:12" x14ac:dyDescent="0.25">
      <c r="A11" s="8"/>
      <c r="B11" s="8"/>
      <c r="C11" s="8"/>
      <c r="D11" s="8"/>
      <c r="E11" s="8"/>
      <c r="F11" s="9"/>
      <c r="G11" s="9"/>
      <c r="H11" s="9"/>
      <c r="I11" s="9"/>
      <c r="J11" s="8"/>
      <c r="K11" s="10"/>
      <c r="L11" s="10"/>
    </row>
    <row r="12" spans="1:12" ht="15.75" x14ac:dyDescent="0.25">
      <c r="A12" s="4"/>
      <c r="C12" s="4"/>
      <c r="D12" s="4"/>
      <c r="E12" s="4"/>
      <c r="F12" s="4"/>
      <c r="G12" s="4"/>
      <c r="H12" s="4"/>
      <c r="I12" s="4"/>
      <c r="J12" s="4"/>
      <c r="K12" s="4"/>
    </row>
    <row r="13" spans="1:12" ht="15.75" x14ac:dyDescent="0.25">
      <c r="A13" s="4"/>
      <c r="C13" s="4"/>
      <c r="D13" s="4"/>
      <c r="E13" s="4"/>
      <c r="F13" s="4"/>
      <c r="G13" s="4"/>
      <c r="H13" s="4"/>
      <c r="I13" s="4"/>
      <c r="J13" s="4"/>
      <c r="K13" s="4"/>
    </row>
    <row r="14" spans="1:12" ht="15.75" x14ac:dyDescent="0.25">
      <c r="A14" s="4"/>
      <c r="C14" s="4"/>
      <c r="D14" s="4"/>
      <c r="E14" s="4"/>
      <c r="F14" s="4"/>
      <c r="G14" s="4"/>
      <c r="H14" s="4"/>
      <c r="I14" s="4"/>
      <c r="J14" s="4"/>
      <c r="K14" s="4"/>
    </row>
    <row r="15" spans="1:12" ht="15.75" x14ac:dyDescent="0.25">
      <c r="A15" s="4"/>
      <c r="C15" s="4"/>
      <c r="D15" s="4"/>
      <c r="E15" s="4"/>
      <c r="F15" s="4"/>
      <c r="G15" s="4"/>
      <c r="H15" s="4"/>
      <c r="I15" s="4"/>
      <c r="J15" s="4"/>
      <c r="K15" s="4"/>
    </row>
    <row r="16" spans="1:12" ht="15.75" x14ac:dyDescent="0.25">
      <c r="A16" s="4"/>
      <c r="C16" s="4"/>
      <c r="D16" s="4"/>
      <c r="E16" s="4"/>
      <c r="F16" s="4"/>
      <c r="G16" s="4"/>
      <c r="H16" s="4"/>
      <c r="I16" s="4"/>
      <c r="J16" s="4"/>
      <c r="K16" s="4"/>
    </row>
    <row r="17" spans="1:12" ht="15.75" x14ac:dyDescent="0.25">
      <c r="A17" s="4" t="s">
        <v>29</v>
      </c>
      <c r="C17" s="4"/>
      <c r="D17" s="4"/>
      <c r="E17" s="4"/>
      <c r="F17" s="4"/>
      <c r="G17" s="4"/>
      <c r="H17" s="4"/>
      <c r="I17" s="4"/>
      <c r="J17" s="4"/>
      <c r="K17" s="4"/>
    </row>
    <row r="18" spans="1:12" ht="76.5" x14ac:dyDescent="0.25">
      <c r="A18" s="5" t="s">
        <v>1</v>
      </c>
      <c r="B18" s="5" t="s">
        <v>2</v>
      </c>
      <c r="C18" s="5" t="s">
        <v>0</v>
      </c>
      <c r="D18" s="5" t="s">
        <v>3</v>
      </c>
      <c r="E18" s="5" t="s">
        <v>35</v>
      </c>
      <c r="F18" s="98" t="s">
        <v>22</v>
      </c>
      <c r="G18" s="98"/>
      <c r="H18" s="98"/>
      <c r="I18" s="98"/>
      <c r="J18" s="5" t="s">
        <v>4</v>
      </c>
      <c r="K18" s="98" t="s">
        <v>5</v>
      </c>
      <c r="L18" s="98"/>
    </row>
    <row r="19" spans="1:12" ht="38.25" x14ac:dyDescent="0.25">
      <c r="A19" s="2"/>
      <c r="B19" s="3"/>
      <c r="C19" s="2"/>
      <c r="D19" s="2"/>
      <c r="E19" s="2"/>
      <c r="F19" s="5" t="s">
        <v>33</v>
      </c>
      <c r="G19" s="5" t="s">
        <v>10</v>
      </c>
      <c r="H19" s="5" t="s">
        <v>11</v>
      </c>
      <c r="I19" s="5" t="s">
        <v>12</v>
      </c>
      <c r="J19" s="5"/>
      <c r="K19" s="5" t="s">
        <v>6</v>
      </c>
      <c r="L19" s="5" t="s">
        <v>7</v>
      </c>
    </row>
    <row r="20" spans="1:12" ht="30.75" customHeight="1" x14ac:dyDescent="0.25">
      <c r="A20" s="93" t="s">
        <v>31</v>
      </c>
      <c r="B20" s="93" t="s">
        <v>13</v>
      </c>
      <c r="C20" s="93" t="s">
        <v>14</v>
      </c>
      <c r="D20" s="93" t="s">
        <v>18</v>
      </c>
      <c r="E20" s="15" t="s">
        <v>34</v>
      </c>
      <c r="F20" s="18">
        <v>222209.2</v>
      </c>
      <c r="G20" s="18">
        <v>10000</v>
      </c>
      <c r="H20" s="18">
        <v>15000</v>
      </c>
      <c r="I20" s="18">
        <v>15440.466</v>
      </c>
      <c r="J20" s="93" t="s">
        <v>23</v>
      </c>
      <c r="K20" s="93" t="s">
        <v>15</v>
      </c>
      <c r="L20" s="93">
        <v>1</v>
      </c>
    </row>
    <row r="21" spans="1:12" ht="206.25" customHeight="1" x14ac:dyDescent="0.25">
      <c r="A21" s="94"/>
      <c r="B21" s="94"/>
      <c r="C21" s="94"/>
      <c r="D21" s="94"/>
      <c r="E21" s="15" t="s">
        <v>39</v>
      </c>
      <c r="F21" s="18">
        <f>G21+H21+I21</f>
        <v>181768.74799999999</v>
      </c>
      <c r="G21" s="18">
        <v>55000</v>
      </c>
      <c r="H21" s="18">
        <v>63000</v>
      </c>
      <c r="I21" s="18">
        <v>63768.748</v>
      </c>
      <c r="J21" s="94"/>
      <c r="K21" s="94"/>
      <c r="L21" s="94"/>
    </row>
    <row r="22" spans="1:12" ht="15.75" x14ac:dyDescent="0.25">
      <c r="A22" s="11"/>
      <c r="B22" s="12"/>
      <c r="C22" s="11"/>
      <c r="D22" s="11"/>
      <c r="E22" s="25" t="s">
        <v>37</v>
      </c>
      <c r="F22" s="21">
        <f>G22+H22+I22</f>
        <v>222209.21400000001</v>
      </c>
      <c r="G22" s="21">
        <f>SUM(G20:G21)</f>
        <v>65000</v>
      </c>
      <c r="H22" s="21">
        <f>SUM(H20:H21)</f>
        <v>78000</v>
      </c>
      <c r="I22" s="21">
        <f>SUM(I20:I21)</f>
        <v>79209.214000000007</v>
      </c>
      <c r="J22" s="13"/>
      <c r="K22" s="13"/>
      <c r="L22" s="14"/>
    </row>
    <row r="23" spans="1:12" ht="15.75" x14ac:dyDescent="0.25">
      <c r="A23" s="4"/>
      <c r="C23" s="4"/>
      <c r="D23" s="4"/>
      <c r="E23" s="4"/>
      <c r="F23" s="22"/>
      <c r="G23" s="22"/>
      <c r="H23" s="22"/>
      <c r="I23" s="22"/>
      <c r="J23" s="4"/>
      <c r="K23" s="4"/>
    </row>
    <row r="24" spans="1:12" ht="15.75" x14ac:dyDescent="0.25">
      <c r="A24" s="95" t="s">
        <v>32</v>
      </c>
      <c r="B24" s="96"/>
      <c r="C24" s="96"/>
      <c r="D24" s="97"/>
      <c r="E24" s="23"/>
      <c r="F24" s="26">
        <f>F10+F22</f>
        <v>451942.59400000004</v>
      </c>
      <c r="G24" s="26">
        <f>G10+G22</f>
        <v>135000</v>
      </c>
      <c r="H24" s="26">
        <f>H10+H22</f>
        <v>148000</v>
      </c>
      <c r="I24" s="26">
        <f>I10+I22</f>
        <v>168942.59400000001</v>
      </c>
      <c r="J24" s="12"/>
      <c r="K24" s="11"/>
      <c r="L24" s="12"/>
    </row>
    <row r="25" spans="1:12" ht="15.75" x14ac:dyDescent="0.25">
      <c r="A25" s="4"/>
      <c r="C25" s="4"/>
      <c r="D25" s="4"/>
      <c r="E25" s="4"/>
      <c r="F25" s="4"/>
      <c r="G25" s="4"/>
      <c r="H25" s="4"/>
      <c r="I25" s="4"/>
      <c r="J25" s="4"/>
    </row>
  </sheetData>
  <mergeCells count="19">
    <mergeCell ref="F6:I6"/>
    <mergeCell ref="K6:L6"/>
    <mergeCell ref="F18:I18"/>
    <mergeCell ref="K18:L18"/>
    <mergeCell ref="A8:A9"/>
    <mergeCell ref="B8:B9"/>
    <mergeCell ref="C8:C9"/>
    <mergeCell ref="D8:D9"/>
    <mergeCell ref="J8:J9"/>
    <mergeCell ref="K8:K9"/>
    <mergeCell ref="L8:L9"/>
    <mergeCell ref="D20:D21"/>
    <mergeCell ref="J20:J21"/>
    <mergeCell ref="K20:K21"/>
    <mergeCell ref="L20:L21"/>
    <mergeCell ref="A24:D24"/>
    <mergeCell ref="A20:A21"/>
    <mergeCell ref="B20:B21"/>
    <mergeCell ref="C20:C2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2</vt:i4>
      </vt:variant>
      <vt:variant>
        <vt:lpstr>Іменовані діапазони</vt:lpstr>
      </vt:variant>
      <vt:variant>
        <vt:i4>1</vt:i4>
      </vt:variant>
    </vt:vector>
  </HeadingPairs>
  <TitlesOfParts>
    <vt:vector size="3" baseType="lpstr">
      <vt:lpstr>Доведені ФУ</vt:lpstr>
      <vt:lpstr>Інші </vt:lpstr>
      <vt:lpstr>'Доведені ФУ'!Область_друку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</dc:creator>
  <cp:lastModifiedBy>User</cp:lastModifiedBy>
  <cp:lastPrinted>2025-12-11T09:46:55Z</cp:lastPrinted>
  <dcterms:created xsi:type="dcterms:W3CDTF">2015-06-05T18:19:34Z</dcterms:created>
  <dcterms:modified xsi:type="dcterms:W3CDTF">2025-12-11T09:47:28Z</dcterms:modified>
</cp:coreProperties>
</file>